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G:\VFW File Backup\Buddy Poppy\"/>
    </mc:Choice>
  </mc:AlternateContent>
  <xr:revisionPtr revIDLastSave="0" documentId="13_ncr:1_{82ADEA17-FB10-4925-94C5-639870EC3E8E}" xr6:coauthVersionLast="47" xr6:coauthVersionMax="47" xr10:uidLastSave="{00000000-0000-0000-0000-000000000000}"/>
  <bookViews>
    <workbookView xWindow="1170" yWindow="540" windowWidth="24750" windowHeight="14940" xr2:uid="{F603E915-D3E5-438B-91D9-B90DAB9E5288}"/>
  </bookViews>
  <sheets>
    <sheet name="Form" sheetId="1" r:id="rId1"/>
  </sheets>
  <definedNames>
    <definedName name="Poppy_Regular">#REF!</definedName>
    <definedName name="_xlnm.Print_Area" localSheetId="0">Form!$A$1:$X$46</definedName>
    <definedName name="Quantity">Form!$W$2:$W$14</definedName>
    <definedName name="Regular_Buddy_Poppy">#REF!</definedName>
    <definedName name="Shipping">#REF!</definedName>
    <definedName name="Tin_Tab">#REF!</definedName>
    <definedName name="TinTab2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" i="1" l="1"/>
  <c r="U5" i="1"/>
  <c r="U14" i="1"/>
  <c r="U13" i="1"/>
  <c r="U12" i="1"/>
  <c r="U11" i="1"/>
  <c r="U10" i="1"/>
  <c r="U9" i="1"/>
  <c r="U8" i="1"/>
  <c r="U7" i="1"/>
  <c r="U6" i="1"/>
  <c r="R15" i="1"/>
  <c r="R14" i="1"/>
  <c r="R13" i="1"/>
  <c r="R12" i="1"/>
  <c r="R11" i="1"/>
  <c r="R10" i="1"/>
  <c r="R9" i="1"/>
  <c r="R8" i="1"/>
  <c r="R7" i="1"/>
  <c r="R6" i="1"/>
  <c r="R5" i="1"/>
  <c r="B20" i="1"/>
  <c r="B21" i="1" s="1"/>
  <c r="C20" i="1"/>
  <c r="C21" i="1" s="1"/>
  <c r="D20" i="1" l="1"/>
  <c r="C22" i="1"/>
  <c r="B22" i="1"/>
  <c r="D21" i="1" l="1"/>
  <c r="D22" i="1"/>
  <c r="D23" i="1" l="1"/>
</calcChain>
</file>

<file path=xl/sharedStrings.xml><?xml version="1.0" encoding="utf-8"?>
<sst xmlns="http://schemas.openxmlformats.org/spreadsheetml/2006/main" count="42" uniqueCount="37">
  <si>
    <t>VETERANS OF FOREIGN WARS</t>
  </si>
  <si>
    <t>DEPARTMENT OF IDAHO</t>
  </si>
  <si>
    <t>EFFECTIVE DATE</t>
  </si>
  <si>
    <t>BUDDY POPPY ORDER FORM</t>
  </si>
  <si>
    <t>DATE:</t>
  </si>
  <si>
    <t>SEND TO</t>
  </si>
  <si>
    <t>POST:</t>
  </si>
  <si>
    <t>Member No.:</t>
  </si>
  <si>
    <t>Mailing Address:</t>
  </si>
  <si>
    <t>City State ZIP:</t>
  </si>
  <si>
    <t>Regular Poppies</t>
  </si>
  <si>
    <t>Tin Tab Poppies</t>
  </si>
  <si>
    <t>TOTAL</t>
  </si>
  <si>
    <t xml:space="preserve">Cost </t>
  </si>
  <si>
    <t>Qty</t>
  </si>
  <si>
    <t>Cost</t>
  </si>
  <si>
    <t>Use Tax (6%)</t>
  </si>
  <si>
    <t>Shipping &amp; Handling</t>
  </si>
  <si>
    <t>Shipping &amp; Hand</t>
  </si>
  <si>
    <t>From</t>
  </si>
  <si>
    <t>To</t>
  </si>
  <si>
    <t>Shipping</t>
  </si>
  <si>
    <t>Total Amount Enclosed</t>
  </si>
  <si>
    <t>Quartermaster</t>
  </si>
  <si>
    <t>Date</t>
  </si>
  <si>
    <t>Post Commander, Approved</t>
  </si>
  <si>
    <t>Send one copy of this completed order to:</t>
  </si>
  <si>
    <t>Idaho Department Headquarters</t>
  </si>
  <si>
    <t>1425 S Roosevelt Street</t>
  </si>
  <si>
    <t>Boise ID 83705</t>
  </si>
  <si>
    <t>Make Check Payable to:</t>
  </si>
  <si>
    <t>Department of Idaho VFW</t>
  </si>
  <si>
    <t>ATTN Buddy Poppies</t>
  </si>
  <si>
    <t xml:space="preserve">                Be sure to keep a copy of this request for your Post records.</t>
  </si>
  <si>
    <t>Multiples of 500:</t>
  </si>
  <si>
    <t>Quantity</t>
  </si>
  <si>
    <r>
      <t xml:space="preserve">Note: Poppy supplies such as arm bands, caps, and Buddy Poppy cannisters are now ordered through the VFW Emblem &amp; Supply Catalog at National Headquarters. Please see the Emblem and Supply Catalog for details. These items can be accessed on the website www.vfw.org. </t>
    </r>
    <r>
      <rPr>
        <sz val="20"/>
        <color rgb="FFFF0000"/>
        <rFont val="Arial"/>
        <family val="2"/>
      </rPr>
      <t>Per VFW National Directive, Buddy Poppies will only be ordered by the Department Quartermaster only through OMS.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</si>
</sst>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20"/>
      <color theme="1"/>
      <name val="Arial"/>
      <family val="2"/>
    </font>
    <font>
      <b/>
      <u/>
      <sz val="20"/>
      <color rgb="FFFF0000"/>
      <name val="Arial"/>
      <family val="2"/>
    </font>
    <font>
      <b/>
      <sz val="20"/>
      <color rgb="FFFF0000"/>
      <name val="Arial"/>
      <family val="2"/>
    </font>
    <font>
      <b/>
      <u/>
      <sz val="20"/>
      <color theme="1"/>
      <name val="Arial"/>
      <family val="2"/>
    </font>
    <font>
      <sz val="20"/>
      <color theme="1"/>
      <name val="Aptos Narrow"/>
      <family val="2"/>
      <scheme val="minor"/>
    </font>
    <font>
      <b/>
      <sz val="20"/>
      <color theme="1"/>
      <name val="Arial"/>
      <family val="2"/>
    </font>
    <font>
      <sz val="20"/>
      <color rgb="FFFF0000"/>
      <name val="Arial"/>
      <family val="2"/>
    </font>
    <font>
      <u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6" fillId="0" borderId="0" xfId="0" applyFont="1"/>
    <xf numFmtId="0" fontId="10" fillId="0" borderId="0" xfId="0" applyFont="1"/>
    <xf numFmtId="0" fontId="6" fillId="0" borderId="5" xfId="0" applyFont="1" applyBorder="1" applyAlignment="1">
      <alignment wrapText="1"/>
    </xf>
    <xf numFmtId="0" fontId="11" fillId="0" borderId="2" xfId="0" applyFont="1" applyBorder="1"/>
    <xf numFmtId="0" fontId="6" fillId="2" borderId="2" xfId="0" applyFont="1" applyFill="1" applyBorder="1" applyProtection="1">
      <protection locked="0"/>
    </xf>
    <xf numFmtId="0" fontId="6" fillId="4" borderId="2" xfId="0" applyFont="1" applyFill="1" applyBorder="1"/>
    <xf numFmtId="0" fontId="6" fillId="0" borderId="2" xfId="0" applyFont="1" applyBorder="1"/>
    <xf numFmtId="44" fontId="6" fillId="3" borderId="2" xfId="1" applyFont="1" applyFill="1" applyBorder="1"/>
    <xf numFmtId="44" fontId="6" fillId="3" borderId="2" xfId="0" applyNumberFormat="1" applyFont="1" applyFill="1" applyBorder="1"/>
    <xf numFmtId="0" fontId="6" fillId="0" borderId="2" xfId="0" applyFont="1" applyBorder="1" applyAlignment="1">
      <alignment wrapText="1"/>
    </xf>
    <xf numFmtId="43" fontId="6" fillId="3" borderId="2" xfId="2" applyFont="1" applyFill="1" applyBorder="1"/>
    <xf numFmtId="44" fontId="6" fillId="3" borderId="5" xfId="0" applyNumberFormat="1" applyFont="1" applyFill="1" applyBorder="1"/>
    <xf numFmtId="44" fontId="11" fillId="0" borderId="3" xfId="0" applyNumberFormat="1" applyFont="1" applyBorder="1"/>
    <xf numFmtId="0" fontId="11" fillId="0" borderId="4" xfId="0" applyFont="1" applyBorder="1" applyAlignment="1">
      <alignment horizontal="right" wrapText="1"/>
    </xf>
    <xf numFmtId="0" fontId="6" fillId="0" borderId="2" xfId="0" applyFont="1" applyBorder="1" applyAlignment="1">
      <alignment horizontal="right"/>
    </xf>
    <xf numFmtId="0" fontId="13" fillId="0" borderId="0" xfId="0" applyFont="1"/>
    <xf numFmtId="0" fontId="6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6" fillId="0" borderId="0" xfId="0" applyFont="1"/>
    <xf numFmtId="0" fontId="10" fillId="0" borderId="0" xfId="0" applyFont="1"/>
    <xf numFmtId="0" fontId="6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4" fontId="8" fillId="0" borderId="0" xfId="0" applyNumberFormat="1" applyFont="1" applyAlignment="1">
      <alignment horizontal="left"/>
    </xf>
    <xf numFmtId="0" fontId="0" fillId="0" borderId="0" xfId="0" applyAlignment="1">
      <alignment horizontal="lef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40822</xdr:rowOff>
    </xdr:from>
    <xdr:to>
      <xdr:col>2</xdr:col>
      <xdr:colOff>65083</xdr:colOff>
      <xdr:row>4</xdr:row>
      <xdr:rowOff>228441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607FDB-7B1A-1A02-862E-4680D1B71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5964" y="40822"/>
          <a:ext cx="1847619" cy="1276190"/>
        </a:xfrm>
        <a:prstGeom prst="rect">
          <a:avLst/>
        </a:prstGeom>
      </xdr:spPr>
    </xdr:pic>
    <xdr:clientData/>
  </xdr:twoCellAnchor>
  <xdr:twoCellAnchor editAs="oneCell">
    <xdr:from>
      <xdr:col>7</xdr:col>
      <xdr:colOff>636705</xdr:colOff>
      <xdr:row>2</xdr:row>
      <xdr:rowOff>13608</xdr:rowOff>
    </xdr:from>
    <xdr:to>
      <xdr:col>10</xdr:col>
      <xdr:colOff>160454</xdr:colOff>
      <xdr:row>5</xdr:row>
      <xdr:rowOff>108857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05B8A3-04C8-C0B8-6EB0-E226477F0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57598" y="693965"/>
          <a:ext cx="1279070" cy="843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5D9C1-3F8A-4613-AC65-C8183A770C8D}">
  <sheetPr>
    <pageSetUpPr fitToPage="1"/>
  </sheetPr>
  <dimension ref="A1:W47"/>
  <sheetViews>
    <sheetView tabSelected="1" zoomScale="70" zoomScaleNormal="70" workbookViewId="0">
      <selection activeCell="A31" sqref="A31:D31"/>
    </sheetView>
  </sheetViews>
  <sheetFormatPr defaultRowHeight="15" x14ac:dyDescent="0.25"/>
  <cols>
    <col min="1" max="1" width="32.42578125" customWidth="1"/>
    <col min="2" max="2" width="26.85546875" customWidth="1"/>
    <col min="3" max="3" width="22" bestFit="1" customWidth="1"/>
    <col min="4" max="4" width="25.85546875" customWidth="1"/>
    <col min="6" max="6" width="14" customWidth="1"/>
    <col min="8" max="8" width="19" customWidth="1"/>
    <col min="9" max="9" width="2.5703125" customWidth="1"/>
    <col min="10" max="10" width="4.7109375" customWidth="1"/>
    <col min="11" max="11" width="2.42578125" customWidth="1"/>
    <col min="12" max="12" width="9.140625" hidden="1" customWidth="1"/>
    <col min="13" max="13" width="10.5703125" hidden="1" customWidth="1"/>
    <col min="14" max="14" width="12" hidden="1" customWidth="1"/>
    <col min="15" max="15" width="10.28515625" hidden="1" customWidth="1"/>
    <col min="16" max="17" width="9.140625" hidden="1" customWidth="1"/>
    <col min="18" max="18" width="12.42578125" hidden="1" customWidth="1"/>
    <col min="19" max="19" width="9.140625" hidden="1" customWidth="1"/>
    <col min="20" max="20" width="10.7109375" hidden="1" customWidth="1"/>
    <col min="21" max="21" width="12" hidden="1" customWidth="1"/>
    <col min="22" max="22" width="9.140625" hidden="1" customWidth="1"/>
    <col min="23" max="23" width="9.28515625" hidden="1" customWidth="1"/>
  </cols>
  <sheetData>
    <row r="1" spans="1:23" ht="26.25" x14ac:dyDescent="0.4">
      <c r="A1" s="3"/>
      <c r="B1" s="3"/>
      <c r="C1" s="3"/>
      <c r="D1" s="7" t="s">
        <v>0</v>
      </c>
      <c r="E1" s="3"/>
      <c r="F1" s="3"/>
      <c r="G1" s="8" t="s">
        <v>2</v>
      </c>
      <c r="H1" s="9"/>
      <c r="M1" t="s">
        <v>18</v>
      </c>
      <c r="Q1" t="s">
        <v>11</v>
      </c>
      <c r="T1" t="s">
        <v>10</v>
      </c>
      <c r="W1" t="s">
        <v>35</v>
      </c>
    </row>
    <row r="2" spans="1:23" ht="26.25" x14ac:dyDescent="0.4">
      <c r="A2" s="3"/>
      <c r="B2" s="3"/>
      <c r="C2" s="3"/>
      <c r="D2" s="7" t="s">
        <v>1</v>
      </c>
      <c r="E2" s="3"/>
      <c r="F2" s="3"/>
      <c r="G2" s="37">
        <v>45839</v>
      </c>
      <c r="H2" s="37"/>
      <c r="I2" s="38"/>
      <c r="M2" s="2" t="s">
        <v>19</v>
      </c>
      <c r="N2" s="2" t="s">
        <v>20</v>
      </c>
      <c r="O2" s="2" t="s">
        <v>21</v>
      </c>
      <c r="Q2" s="2" t="s">
        <v>14</v>
      </c>
      <c r="R2" s="2" t="s">
        <v>15</v>
      </c>
      <c r="T2" t="s">
        <v>14</v>
      </c>
      <c r="U2" t="s">
        <v>15</v>
      </c>
      <c r="W2">
        <v>0</v>
      </c>
    </row>
    <row r="3" spans="1:23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M3" s="1">
        <v>0</v>
      </c>
      <c r="N3" s="1">
        <v>0</v>
      </c>
      <c r="O3" s="1">
        <v>0</v>
      </c>
      <c r="Q3">
        <v>0</v>
      </c>
      <c r="R3" s="1">
        <v>0</v>
      </c>
      <c r="T3">
        <v>0</v>
      </c>
      <c r="U3" s="1">
        <v>0</v>
      </c>
      <c r="W3">
        <v>500</v>
      </c>
    </row>
    <row r="4" spans="1:23" ht="15.75" x14ac:dyDescent="0.25">
      <c r="A4" s="3"/>
      <c r="B4" s="3"/>
      <c r="C4" s="3"/>
      <c r="D4" s="3"/>
      <c r="E4" s="3"/>
      <c r="F4" s="3"/>
      <c r="G4" s="3"/>
      <c r="H4" s="3"/>
      <c r="I4" s="3"/>
      <c r="J4" s="3"/>
      <c r="M4" s="1">
        <v>0.01</v>
      </c>
      <c r="N4" s="1">
        <v>5</v>
      </c>
      <c r="O4" s="1">
        <v>4</v>
      </c>
      <c r="Q4">
        <v>500</v>
      </c>
      <c r="R4" s="1">
        <v>75</v>
      </c>
      <c r="T4">
        <v>500</v>
      </c>
      <c r="U4" s="1">
        <v>150</v>
      </c>
      <c r="W4">
        <v>1000</v>
      </c>
    </row>
    <row r="5" spans="1:23" ht="26.25" x14ac:dyDescent="0.4">
      <c r="A5" s="3"/>
      <c r="B5" s="3"/>
      <c r="C5" s="3"/>
      <c r="D5" s="10" t="s">
        <v>3</v>
      </c>
      <c r="E5" s="3"/>
      <c r="F5" s="3"/>
      <c r="G5" s="3"/>
      <c r="H5" s="3"/>
      <c r="I5" s="3"/>
      <c r="J5" s="3"/>
      <c r="M5" s="1">
        <v>5.01</v>
      </c>
      <c r="N5" s="1">
        <v>10</v>
      </c>
      <c r="O5" s="1">
        <v>5</v>
      </c>
      <c r="Q5">
        <v>1000</v>
      </c>
      <c r="R5" s="1">
        <f>R4*2</f>
        <v>150</v>
      </c>
      <c r="T5">
        <v>1000</v>
      </c>
      <c r="U5" s="1">
        <f>U4*2</f>
        <v>300</v>
      </c>
      <c r="W5">
        <v>1500</v>
      </c>
    </row>
    <row r="6" spans="1:23" ht="15.75" x14ac:dyDescent="0.25">
      <c r="A6" s="3"/>
      <c r="B6" s="3"/>
      <c r="C6" s="3"/>
      <c r="D6" s="3"/>
      <c r="E6" s="3"/>
      <c r="F6" s="3"/>
      <c r="G6" s="3"/>
      <c r="H6" s="3"/>
      <c r="I6" s="3"/>
      <c r="J6" s="3"/>
      <c r="M6" s="1">
        <v>10.01</v>
      </c>
      <c r="N6" s="1">
        <v>20</v>
      </c>
      <c r="O6" s="1">
        <v>7</v>
      </c>
      <c r="Q6">
        <v>1500</v>
      </c>
      <c r="R6" s="1">
        <f>R4*3</f>
        <v>225</v>
      </c>
      <c r="T6">
        <v>1500</v>
      </c>
      <c r="U6" s="1">
        <f>U4*3</f>
        <v>450</v>
      </c>
      <c r="W6">
        <v>2000</v>
      </c>
    </row>
    <row r="7" spans="1:23" ht="26.25" x14ac:dyDescent="0.4">
      <c r="A7" s="3"/>
      <c r="B7" s="3"/>
      <c r="C7" s="3"/>
      <c r="D7" s="3"/>
      <c r="E7" s="3"/>
      <c r="F7" s="11" t="s">
        <v>4</v>
      </c>
      <c r="G7" s="31"/>
      <c r="H7" s="32"/>
      <c r="M7" s="1">
        <v>20.010000000000002</v>
      </c>
      <c r="N7" s="1">
        <v>30</v>
      </c>
      <c r="O7" s="1">
        <v>8</v>
      </c>
      <c r="Q7">
        <v>2000</v>
      </c>
      <c r="R7" s="1">
        <f>R4*4</f>
        <v>300</v>
      </c>
      <c r="T7">
        <v>2000</v>
      </c>
      <c r="U7" s="1">
        <f>U4*4</f>
        <v>600</v>
      </c>
      <c r="W7">
        <v>2500</v>
      </c>
    </row>
    <row r="8" spans="1:23" ht="25.5" x14ac:dyDescent="0.35">
      <c r="A8" s="3"/>
      <c r="B8" s="3"/>
      <c r="C8" s="3"/>
      <c r="D8" s="3"/>
      <c r="E8" s="3"/>
      <c r="F8" s="11"/>
      <c r="G8" s="11"/>
      <c r="H8" s="11"/>
      <c r="M8" s="1">
        <v>30.01</v>
      </c>
      <c r="N8" s="1">
        <v>50</v>
      </c>
      <c r="O8" s="1">
        <v>9</v>
      </c>
      <c r="Q8">
        <v>2500</v>
      </c>
      <c r="R8" s="1">
        <f>R4*5</f>
        <v>375</v>
      </c>
      <c r="T8">
        <v>2500</v>
      </c>
      <c r="U8" s="1">
        <f>U4*5</f>
        <v>750</v>
      </c>
      <c r="W8">
        <v>3000</v>
      </c>
    </row>
    <row r="9" spans="1:23" ht="26.25" x14ac:dyDescent="0.4">
      <c r="A9" s="11" t="s">
        <v>5</v>
      </c>
      <c r="B9" s="33"/>
      <c r="C9" s="34"/>
      <c r="D9" s="34"/>
      <c r="E9" s="11"/>
      <c r="F9" s="11" t="s">
        <v>6</v>
      </c>
      <c r="G9" s="31"/>
      <c r="H9" s="32"/>
      <c r="I9" s="12"/>
      <c r="J9" s="12"/>
      <c r="M9" s="1">
        <v>50.01</v>
      </c>
      <c r="N9" s="1">
        <v>100</v>
      </c>
      <c r="O9" s="1">
        <v>11</v>
      </c>
      <c r="Q9">
        <v>3000</v>
      </c>
      <c r="R9" s="1">
        <f>R4*6</f>
        <v>450</v>
      </c>
      <c r="T9">
        <v>3000</v>
      </c>
      <c r="U9" s="1">
        <f>U4*6</f>
        <v>900</v>
      </c>
      <c r="W9">
        <v>3500</v>
      </c>
    </row>
    <row r="10" spans="1:23" ht="25.5" x14ac:dyDescent="0.35">
      <c r="A10" s="11"/>
      <c r="B10" s="11"/>
      <c r="C10" s="11"/>
      <c r="D10" s="11"/>
      <c r="E10" s="11"/>
      <c r="F10" s="11"/>
      <c r="G10" s="11"/>
      <c r="H10" s="11"/>
      <c r="I10" s="11"/>
      <c r="J10" s="11"/>
      <c r="M10" s="1">
        <v>100.01</v>
      </c>
      <c r="N10" s="1">
        <v>200</v>
      </c>
      <c r="O10" s="1">
        <v>16</v>
      </c>
      <c r="Q10">
        <v>3500</v>
      </c>
      <c r="R10" s="1">
        <f>R4*7</f>
        <v>525</v>
      </c>
      <c r="T10">
        <v>3500</v>
      </c>
      <c r="U10" s="1">
        <f>U4*7</f>
        <v>1050</v>
      </c>
      <c r="W10">
        <v>4000</v>
      </c>
    </row>
    <row r="11" spans="1:23" ht="26.25" x14ac:dyDescent="0.4">
      <c r="A11" s="11" t="s">
        <v>7</v>
      </c>
      <c r="B11" s="33"/>
      <c r="C11" s="34"/>
      <c r="D11" s="34"/>
      <c r="E11" s="11"/>
      <c r="F11" s="11"/>
      <c r="G11" s="11"/>
      <c r="H11" s="11"/>
      <c r="I11" s="11"/>
      <c r="J11" s="11"/>
      <c r="M11" s="1">
        <v>200.01</v>
      </c>
      <c r="N11" s="1">
        <v>300</v>
      </c>
      <c r="O11" s="1">
        <v>30</v>
      </c>
      <c r="Q11">
        <v>4000</v>
      </c>
      <c r="R11" s="1">
        <f>R4*8</f>
        <v>600</v>
      </c>
      <c r="T11">
        <v>4000</v>
      </c>
      <c r="U11" s="1">
        <f>U4*8</f>
        <v>1200</v>
      </c>
      <c r="W11">
        <v>4500</v>
      </c>
    </row>
    <row r="12" spans="1:23" ht="25.5" x14ac:dyDescent="0.35">
      <c r="A12" s="11"/>
      <c r="B12" s="11"/>
      <c r="C12" s="11"/>
      <c r="D12" s="11"/>
      <c r="E12" s="11"/>
      <c r="F12" s="11"/>
      <c r="G12" s="11"/>
      <c r="H12" s="11"/>
      <c r="I12" s="11"/>
      <c r="J12" s="11"/>
      <c r="M12" s="1">
        <v>300.01</v>
      </c>
      <c r="N12" s="1">
        <v>400</v>
      </c>
      <c r="O12" s="1">
        <v>35</v>
      </c>
      <c r="Q12">
        <v>4500</v>
      </c>
      <c r="R12" s="1">
        <f>R4*9</f>
        <v>675</v>
      </c>
      <c r="T12">
        <v>4500</v>
      </c>
      <c r="U12" s="1">
        <f>U4*9</f>
        <v>1350</v>
      </c>
      <c r="W12">
        <v>5000</v>
      </c>
    </row>
    <row r="13" spans="1:23" ht="26.25" x14ac:dyDescent="0.4">
      <c r="A13" s="11" t="s">
        <v>8</v>
      </c>
      <c r="B13" s="33"/>
      <c r="C13" s="34"/>
      <c r="D13" s="34"/>
      <c r="E13" s="34"/>
      <c r="F13" s="34"/>
      <c r="G13" s="34"/>
      <c r="H13" s="34"/>
      <c r="I13" s="34"/>
      <c r="J13" s="34"/>
      <c r="M13" s="1">
        <v>400.01</v>
      </c>
      <c r="N13" s="1">
        <v>500</v>
      </c>
      <c r="O13" s="1">
        <v>40</v>
      </c>
      <c r="Q13">
        <v>5000</v>
      </c>
      <c r="R13" s="1">
        <f>R4*10</f>
        <v>750</v>
      </c>
      <c r="T13">
        <v>5000</v>
      </c>
      <c r="U13" s="1">
        <f>U4*10</f>
        <v>1500</v>
      </c>
      <c r="W13">
        <v>5500</v>
      </c>
    </row>
    <row r="14" spans="1:23" ht="25.5" x14ac:dyDescent="0.35">
      <c r="A14" s="11"/>
      <c r="B14" s="11"/>
      <c r="C14" s="11"/>
      <c r="D14" s="11"/>
      <c r="E14" s="11"/>
      <c r="F14" s="11"/>
      <c r="G14" s="11"/>
      <c r="H14" s="11"/>
      <c r="I14" s="11"/>
      <c r="J14" s="11"/>
      <c r="M14" s="1">
        <v>500.01</v>
      </c>
      <c r="N14" s="1">
        <v>1000</v>
      </c>
      <c r="O14" s="1">
        <v>70</v>
      </c>
      <c r="Q14">
        <v>5500</v>
      </c>
      <c r="R14" s="1">
        <f>R4*11</f>
        <v>825</v>
      </c>
      <c r="T14">
        <v>5500</v>
      </c>
      <c r="U14" s="1">
        <f>U4*11</f>
        <v>1650</v>
      </c>
      <c r="W14">
        <v>6000</v>
      </c>
    </row>
    <row r="15" spans="1:23" ht="26.25" x14ac:dyDescent="0.4">
      <c r="A15" s="11" t="s">
        <v>9</v>
      </c>
      <c r="B15" s="33"/>
      <c r="C15" s="34"/>
      <c r="D15" s="34"/>
      <c r="E15" s="34"/>
      <c r="F15" s="34"/>
      <c r="G15" s="34"/>
      <c r="H15" s="34"/>
      <c r="I15" s="34"/>
      <c r="J15" s="34"/>
      <c r="Q15">
        <v>6000</v>
      </c>
      <c r="R15" s="1">
        <f>R4*12</f>
        <v>900</v>
      </c>
      <c r="T15">
        <v>6000</v>
      </c>
      <c r="U15" s="1">
        <f>U4*12</f>
        <v>1800</v>
      </c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ht="51" x14ac:dyDescent="0.35">
      <c r="A18" s="3"/>
      <c r="B18" s="13" t="s">
        <v>11</v>
      </c>
      <c r="C18" s="13" t="s">
        <v>10</v>
      </c>
      <c r="D18" s="25" t="s">
        <v>12</v>
      </c>
      <c r="E18" s="3"/>
      <c r="F18" s="3"/>
      <c r="G18" s="3"/>
      <c r="H18" s="3"/>
      <c r="I18" s="3"/>
      <c r="J18" s="3"/>
    </row>
    <row r="19" spans="1:10" ht="33" customHeight="1" x14ac:dyDescent="0.4">
      <c r="A19" s="14" t="s">
        <v>34</v>
      </c>
      <c r="B19" s="15">
        <v>0</v>
      </c>
      <c r="C19" s="15">
        <v>0</v>
      </c>
      <c r="D19" s="16"/>
      <c r="E19" s="3"/>
      <c r="F19" s="3"/>
      <c r="G19" s="3"/>
      <c r="H19" s="3"/>
      <c r="I19" s="3"/>
      <c r="J19" s="3"/>
    </row>
    <row r="20" spans="1:10" ht="30" customHeight="1" x14ac:dyDescent="0.35">
      <c r="A20" s="17" t="s">
        <v>13</v>
      </c>
      <c r="B20" s="18">
        <f>VLOOKUP(B19,Q3:R15,2,FALSE)</f>
        <v>0</v>
      </c>
      <c r="C20" s="18">
        <f>VLOOKUP(C19,T3:U15,2,FALSE)</f>
        <v>0</v>
      </c>
      <c r="D20" s="19">
        <f>SUM(B20:C20)</f>
        <v>0</v>
      </c>
      <c r="E20" s="3"/>
      <c r="F20" s="3"/>
      <c r="G20" s="3"/>
      <c r="H20" s="3"/>
      <c r="I20" s="3"/>
      <c r="J20" s="3"/>
    </row>
    <row r="21" spans="1:10" ht="61.5" customHeight="1" x14ac:dyDescent="0.35">
      <c r="A21" s="20" t="s">
        <v>17</v>
      </c>
      <c r="B21" s="21">
        <f>VLOOKUP(B20,$M$3:$O$14,3,TRUE)</f>
        <v>0</v>
      </c>
      <c r="C21" s="21">
        <f>VLOOKUP(C20,$M$3:$O$14,3,TRUE)</f>
        <v>0</v>
      </c>
      <c r="D21" s="19">
        <f>SUM(B21:C21)</f>
        <v>0</v>
      </c>
      <c r="E21" s="3"/>
      <c r="F21" s="3"/>
      <c r="G21" s="3"/>
      <c r="H21" s="3"/>
      <c r="I21" s="3"/>
      <c r="J21" s="3"/>
    </row>
    <row r="22" spans="1:10" ht="33.75" customHeight="1" thickBot="1" x14ac:dyDescent="0.4">
      <c r="A22" s="17" t="s">
        <v>16</v>
      </c>
      <c r="B22" s="19">
        <f>B20*0.06</f>
        <v>0</v>
      </c>
      <c r="C22" s="19">
        <f>C20*0.06</f>
        <v>0</v>
      </c>
      <c r="D22" s="22">
        <f>SUM(B22:C22)</f>
        <v>0</v>
      </c>
      <c r="E22" s="3"/>
      <c r="F22" s="3"/>
      <c r="G22" s="3"/>
      <c r="H22" s="3"/>
      <c r="I22" s="3"/>
      <c r="J22" s="3"/>
    </row>
    <row r="23" spans="1:10" ht="32.25" customHeight="1" x14ac:dyDescent="0.4">
      <c r="A23" s="11"/>
      <c r="B23" s="11"/>
      <c r="C23" s="11"/>
      <c r="D23" s="23">
        <f>SUM(D20:D22)</f>
        <v>0</v>
      </c>
      <c r="E23" s="3"/>
      <c r="F23" s="3"/>
      <c r="G23" s="3"/>
      <c r="H23" s="3"/>
      <c r="I23" s="3"/>
      <c r="J23" s="3"/>
    </row>
    <row r="24" spans="1:10" ht="54.75" customHeight="1" thickBot="1" x14ac:dyDescent="0.45">
      <c r="A24" s="11"/>
      <c r="B24" s="11"/>
      <c r="C24" s="11"/>
      <c r="D24" s="24" t="s">
        <v>22</v>
      </c>
      <c r="E24" s="3"/>
      <c r="F24" s="3"/>
      <c r="G24" s="3"/>
      <c r="H24" s="3"/>
      <c r="I24" s="3"/>
      <c r="J24" s="3"/>
    </row>
    <row r="25" spans="1:10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25">
      <c r="A26" s="27" t="s">
        <v>36</v>
      </c>
      <c r="B26" s="28"/>
      <c r="C26" s="28"/>
      <c r="D26" s="28"/>
      <c r="E26" s="28"/>
      <c r="F26" s="28"/>
      <c r="G26" s="28"/>
      <c r="H26" s="28"/>
      <c r="I26" s="28"/>
      <c r="J26" s="28"/>
    </row>
    <row r="27" spans="1:10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</row>
    <row r="28" spans="1:10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</row>
    <row r="29" spans="1:10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</row>
    <row r="30" spans="1:10" ht="64.5" customHeight="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</row>
    <row r="31" spans="1:10" ht="53.25" customHeight="1" x14ac:dyDescent="0.25">
      <c r="A31" s="35"/>
      <c r="B31" s="36"/>
      <c r="C31" s="36"/>
      <c r="D31" s="36"/>
      <c r="E31" s="35"/>
      <c r="F31" s="36"/>
      <c r="G31" s="4"/>
      <c r="H31" s="3"/>
      <c r="I31" s="3"/>
      <c r="J31" s="3"/>
    </row>
    <row r="32" spans="1:10" ht="25.5" x14ac:dyDescent="0.35">
      <c r="A32" s="11" t="s">
        <v>23</v>
      </c>
      <c r="B32" s="11"/>
      <c r="C32" s="11"/>
      <c r="D32" s="11"/>
      <c r="E32" s="11" t="s">
        <v>24</v>
      </c>
      <c r="F32" s="6"/>
      <c r="G32" s="3"/>
      <c r="H32" s="3"/>
      <c r="I32" s="3"/>
      <c r="J32" s="3"/>
    </row>
    <row r="33" spans="1:10" ht="18" x14ac:dyDescent="0.25">
      <c r="A33" s="6"/>
      <c r="B33" s="6"/>
      <c r="C33" s="6"/>
      <c r="D33" s="6"/>
      <c r="E33" s="6"/>
      <c r="F33" s="6"/>
      <c r="G33" s="3"/>
      <c r="H33" s="3"/>
      <c r="I33" s="3"/>
      <c r="J33" s="3"/>
    </row>
    <row r="34" spans="1:10" ht="18" x14ac:dyDescent="0.25">
      <c r="A34" s="6"/>
      <c r="B34" s="6"/>
      <c r="C34" s="6"/>
      <c r="D34" s="6"/>
      <c r="E34" s="6"/>
      <c r="F34" s="6"/>
      <c r="G34" s="3"/>
      <c r="H34" s="3"/>
      <c r="I34" s="3"/>
      <c r="J34" s="3"/>
    </row>
    <row r="35" spans="1:10" ht="62.25" customHeight="1" x14ac:dyDescent="0.25">
      <c r="A35" s="35"/>
      <c r="B35" s="36"/>
      <c r="C35" s="36"/>
      <c r="D35" s="36"/>
      <c r="E35" s="35"/>
      <c r="F35" s="36"/>
      <c r="G35" s="3"/>
      <c r="H35" s="3"/>
      <c r="I35" s="3"/>
      <c r="J35" s="3"/>
    </row>
    <row r="36" spans="1:10" ht="25.5" x14ac:dyDescent="0.35">
      <c r="A36" s="11" t="s">
        <v>25</v>
      </c>
      <c r="B36" s="11"/>
      <c r="C36" s="11"/>
      <c r="D36" s="11"/>
      <c r="E36" s="11" t="s">
        <v>24</v>
      </c>
      <c r="F36" s="6"/>
      <c r="G36" s="3"/>
      <c r="H36" s="3"/>
      <c r="I36" s="3"/>
      <c r="J36" s="3"/>
    </row>
    <row r="37" spans="1:10" ht="18" x14ac:dyDescent="0.25">
      <c r="A37" s="6"/>
      <c r="B37" s="6"/>
      <c r="C37" s="6"/>
      <c r="D37" s="6"/>
      <c r="E37" s="6"/>
      <c r="F37" s="6"/>
      <c r="G37" s="3"/>
      <c r="H37" s="3"/>
      <c r="I37" s="3"/>
      <c r="J37" s="3"/>
    </row>
    <row r="38" spans="1:10" ht="18" x14ac:dyDescent="0.25">
      <c r="A38" s="6"/>
      <c r="B38" s="6"/>
      <c r="C38" s="6"/>
      <c r="D38" s="6"/>
      <c r="E38" s="6"/>
      <c r="F38" s="6"/>
      <c r="G38" s="3"/>
      <c r="H38" s="3"/>
      <c r="I38" s="3"/>
      <c r="J38" s="3"/>
    </row>
    <row r="39" spans="1:10" ht="25.5" x14ac:dyDescent="0.35">
      <c r="A39" s="26" t="s">
        <v>26</v>
      </c>
      <c r="B39" s="6"/>
      <c r="C39" s="6"/>
      <c r="D39" s="26" t="s">
        <v>30</v>
      </c>
      <c r="F39" s="6"/>
      <c r="G39" s="3"/>
      <c r="H39" s="3"/>
      <c r="I39" s="3"/>
      <c r="J39" s="3"/>
    </row>
    <row r="40" spans="1:10" ht="25.5" x14ac:dyDescent="0.35">
      <c r="A40" s="11" t="s">
        <v>27</v>
      </c>
      <c r="B40" s="6"/>
      <c r="C40" s="6"/>
      <c r="D40" s="11" t="s">
        <v>31</v>
      </c>
      <c r="F40" s="6"/>
      <c r="G40" s="3"/>
      <c r="H40" s="3"/>
      <c r="I40" s="3"/>
      <c r="J40" s="3"/>
    </row>
    <row r="41" spans="1:10" ht="25.5" x14ac:dyDescent="0.35">
      <c r="A41" s="11" t="s">
        <v>32</v>
      </c>
      <c r="B41" s="6"/>
      <c r="C41" s="6"/>
      <c r="D41" s="6"/>
      <c r="E41" s="6"/>
      <c r="F41" s="6"/>
      <c r="G41" s="3"/>
      <c r="H41" s="3"/>
      <c r="I41" s="3"/>
      <c r="J41" s="3"/>
    </row>
    <row r="42" spans="1:10" ht="25.5" x14ac:dyDescent="0.35">
      <c r="A42" s="11" t="s">
        <v>28</v>
      </c>
      <c r="B42" s="6"/>
      <c r="C42" s="6"/>
      <c r="D42" s="6"/>
      <c r="E42" s="6"/>
      <c r="F42" s="6"/>
      <c r="G42" s="3"/>
      <c r="H42" s="3"/>
      <c r="I42" s="3"/>
      <c r="J42" s="3"/>
    </row>
    <row r="43" spans="1:10" ht="25.5" x14ac:dyDescent="0.35">
      <c r="A43" s="11" t="s">
        <v>29</v>
      </c>
      <c r="B43" s="6"/>
      <c r="C43" s="6"/>
      <c r="D43" s="6"/>
      <c r="E43" s="6"/>
      <c r="F43" s="6"/>
      <c r="G43" s="3"/>
      <c r="H43" s="3"/>
      <c r="I43" s="3"/>
      <c r="J43" s="3"/>
    </row>
    <row r="44" spans="1:10" ht="20.25" x14ac:dyDescent="0.3">
      <c r="A44" s="5"/>
      <c r="B44" s="6"/>
      <c r="C44" s="6"/>
      <c r="D44" s="6"/>
      <c r="E44" s="6"/>
      <c r="F44" s="6"/>
      <c r="G44" s="3"/>
      <c r="H44" s="3"/>
      <c r="I44" s="3"/>
      <c r="J44" s="3"/>
    </row>
    <row r="45" spans="1:10" ht="18" x14ac:dyDescent="0.25">
      <c r="A45" s="6"/>
      <c r="B45" s="6"/>
      <c r="C45" s="6"/>
      <c r="D45" s="6"/>
      <c r="E45" s="6"/>
      <c r="F45" s="6"/>
      <c r="G45" s="3"/>
      <c r="H45" s="3"/>
      <c r="I45" s="3"/>
      <c r="J45" s="3"/>
    </row>
    <row r="46" spans="1:10" ht="26.25" x14ac:dyDescent="0.4">
      <c r="A46" s="29" t="s">
        <v>33</v>
      </c>
      <c r="B46" s="30"/>
      <c r="C46" s="30"/>
      <c r="D46" s="30"/>
      <c r="E46" s="30"/>
      <c r="F46" s="30"/>
      <c r="G46" s="3"/>
      <c r="H46" s="3"/>
      <c r="I46" s="3"/>
      <c r="J46" s="3"/>
    </row>
    <row r="47" spans="1:10" ht="15.7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</row>
  </sheetData>
  <sheetProtection algorithmName="SHA-512" hashValue="CUCBtTjaZIcSOqmiQHb8/uFZ4pSKv+qCmITyfHnK/0trfagmyXR6I2idYRPWvNATn+4QYsUY1V9lVwKs9ukhGw==" saltValue="8NPOb9XPjqvVcLP3arWEkQ==" spinCount="100000" sheet="1" selectLockedCells="1"/>
  <protectedRanges>
    <protectedRange sqref="E35:F35" name="CDR Date" securityDescriptor="O:WDG:WDD:(A;;CC;;;WD)"/>
    <protectedRange sqref="E31:F31" name="QM date" securityDescriptor="O:WDG:WDD:(A;;CC;;;WD)"/>
    <protectedRange sqref="B15:J15" name="City State Zip" securityDescriptor="O:WDG:WDD:(A;;CC;;;WD)"/>
    <protectedRange sqref="B11:D11" name="Member Number" securityDescriptor="O:WDG:WDD:(A;;CC;;;WD)"/>
    <protectedRange sqref="G9:H9" name="Post Number" securityDescriptor="O:WDG:WDD:(A;;CC;;;WD)"/>
    <protectedRange sqref="C19" name="Regular Poppies" securityDescriptor="O:WDG:WDD:(A;;CC;;;WD)"/>
    <protectedRange sqref="A4" name="Tin Tab Poppies" securityDescriptor="O:WDG:WDD:(A;;CC;;;WD)"/>
    <protectedRange sqref="G7:H7" name="Form Date" securityDescriptor="O:WDG:WDD:(A;;CC;;;WD)"/>
    <protectedRange sqref="B9:D9" name="Send To" securityDescriptor="O:WDG:WDD:(A;;CC;;;WD)"/>
    <protectedRange sqref="B13:J13" name="Miling Address" securityDescriptor="O:WDG:WDD:(A;;CC;;;WD)"/>
    <protectedRange sqref="A31:D31" name="Quartermaster" securityDescriptor="O:WDG:WDD:(A;;CC;;;WD)"/>
    <protectedRange sqref="A35:D35" name="CDR Box" securityDescriptor="O:WDG:WDD:(A;;CC;;;WD)"/>
  </protectedRanges>
  <mergeCells count="13">
    <mergeCell ref="G2:I2"/>
    <mergeCell ref="A26:J30"/>
    <mergeCell ref="A46:F46"/>
    <mergeCell ref="G7:H7"/>
    <mergeCell ref="G9:H9"/>
    <mergeCell ref="B9:D9"/>
    <mergeCell ref="B11:D11"/>
    <mergeCell ref="B13:J13"/>
    <mergeCell ref="B15:J15"/>
    <mergeCell ref="A31:D31"/>
    <mergeCell ref="E31:F31"/>
    <mergeCell ref="A35:D35"/>
    <mergeCell ref="E35:F35"/>
  </mergeCells>
  <dataValidations count="1">
    <dataValidation type="list" allowBlank="1" showInputMessage="1" showErrorMessage="1" sqref="B19:C19" xr:uid="{E1B96572-1F69-48AF-960B-59AFFAC8DB57}">
      <formula1>Quantity</formula1>
    </dataValidation>
  </dataValidations>
  <pageMargins left="0.7" right="0.7" top="0.75" bottom="0.75" header="0.3" footer="0.3"/>
  <pageSetup scale="51" orientation="portrait" r:id="rId1"/>
  <headerFooter>
    <oddFooter>&amp;RRevised 6/23/2025</oddFooter>
  </headerFooter>
  <rowBreaks count="1" manualBreakCount="1">
    <brk id="46" max="16383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</vt:lpstr>
      <vt:lpstr>Form!Print_Area</vt:lpstr>
      <vt:lpstr>Quantity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Idaho VFW</dc:creator>
  <cp:lastModifiedBy>Idaho VFW</cp:lastModifiedBy>
  <cp:lastPrinted>2025-06-23T17:07:31Z</cp:lastPrinted>
  <dcterms:created xsi:type="dcterms:W3CDTF">2024-09-25T20:31:46Z</dcterms:created>
  <dcterms:modified xsi:type="dcterms:W3CDTF">2025-06-23T17:09:32Z</dcterms:modified>
</cp:coreProperties>
</file>